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\Desktop\2025-2027-PRIJEDLOG PLANA\PRIJEDLOG FIN.PLANA 2025-2027\"/>
    </mc:Choice>
  </mc:AlternateContent>
  <bookViews>
    <workbookView xWindow="0" yWindow="0" windowWidth="19650" windowHeight="7380"/>
  </bookViews>
  <sheets>
    <sheet name="I Opći dio" sheetId="11" r:id="rId1"/>
    <sheet name="A1 - Prihodi " sheetId="2" r:id="rId2"/>
    <sheet name="A2 - Rashodi" sheetId="3" r:id="rId3"/>
    <sheet name="A3 - Rashodi - izvori " sheetId="10" r:id="rId4"/>
    <sheet name="A4- Rashodi - funkcijska" sheetId="5" r:id="rId5"/>
  </sheets>
  <definedNames>
    <definedName name="_xlnm.Print_Titles" localSheetId="2">'A2 - Rashodi'!$5:$5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7" i="2"/>
  <c r="E17" i="2"/>
  <c r="F23" i="2"/>
  <c r="G23" i="2"/>
  <c r="F20" i="2"/>
  <c r="G20" i="2"/>
  <c r="F18" i="3" l="1"/>
  <c r="G18" i="3"/>
  <c r="E18" i="3"/>
  <c r="F9" i="3"/>
  <c r="G9" i="3"/>
  <c r="E9" i="3"/>
  <c r="F12" i="3"/>
  <c r="G12" i="3"/>
  <c r="E12" i="3"/>
  <c r="D16" i="10"/>
  <c r="E15" i="2" l="1"/>
  <c r="F15" i="2"/>
  <c r="G15" i="2"/>
  <c r="E11" i="2"/>
  <c r="F11" i="2"/>
  <c r="G11" i="2"/>
  <c r="D26" i="11" l="1"/>
  <c r="C26" i="11"/>
  <c r="B26" i="11"/>
  <c r="D16" i="11"/>
  <c r="C16" i="11"/>
  <c r="B16" i="11"/>
  <c r="C13" i="11"/>
  <c r="D13" i="11"/>
  <c r="B13" i="11"/>
  <c r="D18" i="10"/>
  <c r="C18" i="10"/>
  <c r="B18" i="10"/>
  <c r="C16" i="10"/>
  <c r="B16" i="10"/>
  <c r="D14" i="10"/>
  <c r="C14" i="10"/>
  <c r="B14" i="10"/>
  <c r="D12" i="10"/>
  <c r="C12" i="10"/>
  <c r="B12" i="10"/>
  <c r="D10" i="10"/>
  <c r="C10" i="10"/>
  <c r="B10" i="10"/>
  <c r="D8" i="10"/>
  <c r="C8" i="10"/>
  <c r="B8" i="10"/>
  <c r="D7" i="10" l="1"/>
  <c r="C7" i="10"/>
  <c r="D17" i="11"/>
  <c r="C17" i="11"/>
  <c r="B17" i="11"/>
  <c r="B7" i="10"/>
  <c r="C8" i="5" l="1"/>
  <c r="C7" i="5" s="1"/>
  <c r="D8" i="5"/>
  <c r="D7" i="5" s="1"/>
  <c r="B8" i="5"/>
  <c r="B7" i="5" s="1"/>
  <c r="F30" i="3"/>
  <c r="G30" i="3"/>
  <c r="E30" i="3"/>
  <c r="F24" i="3"/>
  <c r="G24" i="3"/>
  <c r="E24" i="3"/>
  <c r="F21" i="3"/>
  <c r="G21" i="3"/>
  <c r="E21" i="3"/>
  <c r="F8" i="3"/>
  <c r="G8" i="3"/>
  <c r="E8" i="3"/>
  <c r="F26" i="2"/>
  <c r="F25" i="2" s="1"/>
  <c r="G26" i="2"/>
  <c r="G25" i="2" s="1"/>
  <c r="E26" i="2"/>
  <c r="E25" i="2" s="1"/>
  <c r="E23" i="2"/>
  <c r="E20" i="2"/>
  <c r="F13" i="2"/>
  <c r="E13" i="2"/>
  <c r="E10" i="2" l="1"/>
  <c r="E9" i="2" s="1"/>
  <c r="F10" i="2"/>
  <c r="F9" i="2" s="1"/>
  <c r="E20" i="3"/>
  <c r="G20" i="3"/>
  <c r="F20" i="3"/>
  <c r="G10" i="2"/>
  <c r="G9" i="2" s="1"/>
  <c r="F7" i="3" l="1"/>
  <c r="G7" i="3"/>
  <c r="E7" i="3"/>
</calcChain>
</file>

<file path=xl/sharedStrings.xml><?xml version="1.0" encoding="utf-8"?>
<sst xmlns="http://schemas.openxmlformats.org/spreadsheetml/2006/main" count="117" uniqueCount="73">
  <si>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</si>
  <si>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</si>
  <si>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</si>
  <si>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</si>
  <si>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</si>
  <si>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</si>
  <si>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PRIJENOS SREDSTAVA IZ PRETHODNE GODINE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</si>
  <si>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</si>
  <si>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</si>
  <si>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</si>
  <si>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</si>
  <si>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</si>
  <si>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</si>
  <si>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</si>
  <si>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</si>
  <si>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</si>
  <si>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Ostale pomoći</t>
  </si>
  <si>
    <t>Prihodi od imovine</t>
  </si>
  <si>
    <t>Vlastiti prihodi</t>
  </si>
  <si>
    <t>Prihodi od upravnih i administrativnih pristojbi, pristojbi po posebnim propisima i naknada</t>
  </si>
  <si>
    <t>Ostali prihodi za posebne namjene</t>
  </si>
  <si>
    <t xml:space="preserve"> Prihodi od prodaje proizvoda i robe te pruženih usluga i prihodi od donacija</t>
  </si>
  <si>
    <t>Donacije</t>
  </si>
  <si>
    <t>Prihodi iz nadležnog proračuna i od HZZO-a temeljem ugovornih obveza</t>
  </si>
  <si>
    <t>Opći prihodi i primici</t>
  </si>
  <si>
    <t>Kazne, upravne mjere i ostali prihodi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</si>
  <si>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</si>
  <si>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</si>
  <si>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</si>
  <si>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A. 2. RASHODI POSLOVANJA I RASHODI ZA NABAVU NEFINANCIJSKE IMOVINE</t>
  </si>
  <si>
    <t>Naziv rashoda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</si>
  <si>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</si>
  <si>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</si>
  <si>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</si>
  <si>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</si>
  <si>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</si>
  <si>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</si>
  <si>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</si>
  <si>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</si>
  <si>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BROJČANA OZNAKA I NAZIV</t>
  </si>
  <si>
    <t>UKUPNI RASHODI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</si>
  <si>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</si>
  <si>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</si>
  <si>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</si>
  <si>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</si>
  <si>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</si>
  <si>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</si>
  <si>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</si>
  <si>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 xml:space="preserve"> 52 Ostale pomoći</t>
  </si>
  <si>
    <t>6 Donacije</t>
  </si>
  <si>
    <t>61 Donacije</t>
  </si>
  <si>
    <t>7 Prihodi od prodaje ili zamjene nefinancijske imovine i naknade s naslova osiguranja</t>
  </si>
  <si>
    <t>71 Prihodi od prodaje ili zamjene nefinancijske imovine i naknade s naslova osiguranja</t>
  </si>
  <si>
    <t>07 Zdravstvo</t>
  </si>
  <si>
    <t>073 Bolničke službe</t>
  </si>
  <si>
    <t>Projekcija za 2026.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</si>
  <si>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</si>
  <si>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</si>
  <si>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</si>
  <si>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</si>
  <si>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</si>
  <si>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</si>
  <si>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</si>
  <si>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A.4. RASHODI PREMA FUNKCIJSKOJ KLASIFIKACIJI</t>
  </si>
  <si>
    <t>A.3. RASHODI PREMA IZVORIMA FINANCIRANJA</t>
  </si>
  <si>
    <t>A1. PRIHODI POSLOVANJA I PRIHODI OD PRODAJE NEFINANCIJSKE IMOVINE</t>
  </si>
  <si>
    <t>UKUPNI PRIHODI</t>
  </si>
  <si>
    <t>Plan za 2025.</t>
  </si>
  <si>
    <t>Projekcija za 2027.</t>
  </si>
  <si>
    <r>
      <t xml:space="preserve">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OPĆA ŽUPANIJSKA BOLNICA NAŠICE</t>
    </r>
  </si>
  <si>
    <t xml:space="preserve">                     PRIJEDLOG FINANCIJSKOG PLANA ZA 2025.-2027. GODINA</t>
  </si>
  <si>
    <t>Predsjednica Upravnog vijeća:</t>
  </si>
  <si>
    <t xml:space="preserve">Sarafina-Zelić Kos,dipl.iur.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</si>
</sst>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" fontId="11" fillId="2" borderId="9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15" fillId="0" borderId="0" xfId="0" applyFont="1" applyAlignment="1"/>
    <xf numFmtId="0" fontId="17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0"/>
  <sheetViews>
    <sheetView tabSelected="1" workbookViewId="0">
      <selection activeCell="I5" sqref="I5"/>
    </sheetView>
  </sheetViews>
  <sheetFormatPr defaultRowHeight="15" x14ac:dyDescent="0.25"/>
  <cols>
    <col min="1" max="1" width="43.7109375" customWidth="1"/>
    <col min="2" max="2" width="15.28515625" customWidth="1"/>
    <col min="3" max="3" width="16.42578125" customWidth="1"/>
    <col min="4" max="4" width="14.42578125" customWidth="1"/>
  </cols>
  <sheetData>
    <row r="2" spans="1:4" ht="18.75" x14ac:dyDescent="0.3">
      <c r="A2" s="74" t="s">
        <v>69</v>
      </c>
      <c r="B2" s="75"/>
      <c r="C2" s="74"/>
      <c r="D2" s="73"/>
    </row>
    <row r="3" spans="1:4" ht="15.75" x14ac:dyDescent="0.25">
      <c r="A3" s="76" t="s">
        <v>70</v>
      </c>
      <c r="B3" s="76"/>
      <c r="C3" s="76"/>
      <c r="D3" s="76"/>
    </row>
    <row r="4" spans="1:4" ht="15.75" customHeight="1" x14ac:dyDescent="0.25">
      <c r="A4" s="81" t="s">
        <v>0</v>
      </c>
      <c r="B4" s="81"/>
      <c r="C4" s="81"/>
      <c r="D4" s="81"/>
    </row>
    <row r="5" spans="1:4" x14ac:dyDescent="0.25">
      <c r="A5" s="1"/>
      <c r="B5" s="1"/>
      <c r="C5" s="1"/>
      <c r="D5" s="1"/>
    </row>
    <row r="6" spans="1:4" ht="16.5" customHeight="1" x14ac:dyDescent="0.25">
      <c r="A6" s="76" t="s">
        <v>1</v>
      </c>
      <c r="B6" s="76"/>
      <c r="C6" s="76"/>
      <c r="D6" s="76"/>
    </row>
    <row r="7" spans="1:4" ht="15.75" thickBot="1" x14ac:dyDescent="0.3">
      <c r="A7" s="2"/>
      <c r="B7" s="3"/>
      <c r="C7" s="3"/>
      <c r="D7" s="4"/>
    </row>
    <row r="8" spans="1:4" x14ac:dyDescent="0.25">
      <c r="A8" s="82"/>
      <c r="B8" s="79" t="s">
        <v>67</v>
      </c>
      <c r="C8" s="79" t="s">
        <v>55</v>
      </c>
      <c r="D8" s="79" t="s">
        <v>68</v>
      </c>
    </row>
    <row r="9" spans="1:4" ht="23.25" customHeight="1" thickBot="1" x14ac:dyDescent="0.3">
      <c r="A9" s="83"/>
      <c r="B9" s="80"/>
      <c r="C9" s="80"/>
      <c r="D9" s="80"/>
    </row>
    <row r="10" spans="1:4" ht="16.5" customHeight="1" thickBot="1" x14ac:dyDescent="0.3">
      <c r="A10" s="46">
        <v>1</v>
      </c>
      <c r="B10" s="44">
        <v>2</v>
      </c>
      <c r="C10" s="45">
        <v>3</v>
      </c>
      <c r="D10" s="45">
        <v>4</v>
      </c>
    </row>
    <row r="11" spans="1:4" ht="15.75" thickBot="1" x14ac:dyDescent="0.3">
      <c r="A11" s="5" t="s">
        <v>56</v>
      </c>
      <c r="B11" s="6">
        <v>23113780</v>
      </c>
      <c r="C11" s="7">
        <v>25134705</v>
      </c>
      <c r="D11" s="7">
        <v>27356223</v>
      </c>
    </row>
    <row r="12" spans="1:4" ht="30.75" customHeight="1" thickBot="1" x14ac:dyDescent="0.3">
      <c r="A12" s="5"/>
      <c r="B12" s="6"/>
      <c r="C12" s="7"/>
      <c r="D12" s="7"/>
    </row>
    <row r="13" spans="1:4" ht="21.75" customHeight="1" thickBot="1" x14ac:dyDescent="0.3">
      <c r="A13" s="8" t="s">
        <v>2</v>
      </c>
      <c r="B13" s="9">
        <f>+B12+B11</f>
        <v>23113780</v>
      </c>
      <c r="C13" s="9">
        <f t="shared" ref="C13" si="0">+C12+C11</f>
        <v>25134705</v>
      </c>
      <c r="D13" s="9">
        <f>+D12+D11</f>
        <v>27356223</v>
      </c>
    </row>
    <row r="14" spans="1:4" ht="24" customHeight="1" thickBot="1" x14ac:dyDescent="0.3">
      <c r="A14" s="5" t="s">
        <v>57</v>
      </c>
      <c r="B14" s="6">
        <v>22328780</v>
      </c>
      <c r="C14" s="7">
        <v>24349705</v>
      </c>
      <c r="D14" s="7">
        <v>26571223</v>
      </c>
    </row>
    <row r="15" spans="1:4" ht="31.5" customHeight="1" thickBot="1" x14ac:dyDescent="0.3">
      <c r="A15" s="5" t="s">
        <v>58</v>
      </c>
      <c r="B15" s="6">
        <v>785000</v>
      </c>
      <c r="C15" s="7">
        <v>785000</v>
      </c>
      <c r="D15" s="7">
        <v>785000</v>
      </c>
    </row>
    <row r="16" spans="1:4" ht="25.5" customHeight="1" thickBot="1" x14ac:dyDescent="0.3">
      <c r="A16" s="8" t="s">
        <v>3</v>
      </c>
      <c r="B16" s="9">
        <f>+B15+B14</f>
        <v>23113780</v>
      </c>
      <c r="C16" s="10">
        <f>+C15+C14</f>
        <v>25134705</v>
      </c>
      <c r="D16" s="10">
        <f>+D15+D14</f>
        <v>27356223</v>
      </c>
    </row>
    <row r="17" spans="1:4" ht="27.75" customHeight="1" thickBot="1" x14ac:dyDescent="0.3">
      <c r="A17" s="8" t="s">
        <v>4</v>
      </c>
      <c r="B17" s="9">
        <f>+B13-B16</f>
        <v>0</v>
      </c>
      <c r="C17" s="9">
        <f t="shared" ref="C17:D17" si="1">+C13-C16</f>
        <v>0</v>
      </c>
      <c r="D17" s="9">
        <f t="shared" si="1"/>
        <v>0</v>
      </c>
    </row>
    <row r="18" spans="1:4" x14ac:dyDescent="0.25">
      <c r="A18" s="1"/>
    </row>
    <row r="19" spans="1:4" ht="15.75" customHeight="1" x14ac:dyDescent="0.25">
      <c r="A19" s="76" t="s">
        <v>5</v>
      </c>
      <c r="B19" s="76"/>
      <c r="C19" s="76"/>
      <c r="D19" s="76"/>
    </row>
    <row r="20" spans="1:4" ht="15.75" thickBot="1" x14ac:dyDescent="0.3">
      <c r="A20" s="1"/>
    </row>
    <row r="21" spans="1:4" x14ac:dyDescent="0.25">
      <c r="A21" s="77"/>
      <c r="B21" s="79" t="s">
        <v>67</v>
      </c>
      <c r="C21" s="79" t="s">
        <v>55</v>
      </c>
      <c r="D21" s="79" t="s">
        <v>68</v>
      </c>
    </row>
    <row r="22" spans="1:4" ht="15.75" thickBot="1" x14ac:dyDescent="0.3">
      <c r="A22" s="78"/>
      <c r="B22" s="80"/>
      <c r="C22" s="80"/>
      <c r="D22" s="80"/>
    </row>
    <row r="23" spans="1:4" ht="15.75" thickBot="1" x14ac:dyDescent="0.3">
      <c r="A23" s="46">
        <v>1</v>
      </c>
      <c r="B23" s="44">
        <v>2</v>
      </c>
      <c r="C23" s="45">
        <v>3</v>
      </c>
      <c r="D23" s="45">
        <v>4</v>
      </c>
    </row>
    <row r="24" spans="1:4" ht="27.75" customHeight="1" thickBot="1" x14ac:dyDescent="0.3">
      <c r="A24" s="5" t="s">
        <v>59</v>
      </c>
      <c r="B24" s="13">
        <v>0</v>
      </c>
      <c r="C24" s="14">
        <v>0</v>
      </c>
      <c r="D24" s="14">
        <v>0</v>
      </c>
    </row>
    <row r="25" spans="1:4" ht="30" customHeight="1" thickBot="1" x14ac:dyDescent="0.3">
      <c r="A25" s="5" t="s">
        <v>60</v>
      </c>
      <c r="B25" s="13">
        <v>0</v>
      </c>
      <c r="C25" s="14">
        <v>0</v>
      </c>
      <c r="D25" s="14">
        <v>0</v>
      </c>
    </row>
    <row r="26" spans="1:4" ht="33" customHeight="1" thickBot="1" x14ac:dyDescent="0.3">
      <c r="A26" s="47" t="s">
        <v>61</v>
      </c>
      <c r="B26" s="47">
        <f t="shared" ref="B26:D26" si="2">-B24-B25</f>
        <v>0</v>
      </c>
      <c r="C26" s="47">
        <f t="shared" si="2"/>
        <v>0</v>
      </c>
      <c r="D26" s="47">
        <f t="shared" si="2"/>
        <v>0</v>
      </c>
    </row>
    <row r="27" spans="1:4" ht="20.25" customHeight="1" thickBot="1" x14ac:dyDescent="0.3">
      <c r="A27" s="15" t="s">
        <v>6</v>
      </c>
      <c r="B27" s="16"/>
      <c r="C27" s="16"/>
      <c r="D27" s="17"/>
    </row>
    <row r="28" spans="1:4" ht="32.25" customHeight="1" thickBot="1" x14ac:dyDescent="0.3">
      <c r="A28" s="15" t="s">
        <v>62</v>
      </c>
      <c r="B28" s="16"/>
      <c r="C28" s="16"/>
      <c r="D28" s="17"/>
    </row>
    <row r="29" spans="1:4" ht="25.5" customHeight="1" thickBot="1" x14ac:dyDescent="0.3">
      <c r="A29" s="8" t="s">
        <v>7</v>
      </c>
      <c r="B29" s="11">
        <v>0</v>
      </c>
      <c r="C29" s="12">
        <v>0</v>
      </c>
      <c r="D29" s="12">
        <v>0</v>
      </c>
    </row>
    <row r="30" spans="1:4" ht="21" customHeight="1" thickBot="1" x14ac:dyDescent="0.3">
      <c r="A30" s="48" t="s">
        <v>8</v>
      </c>
      <c r="B30" s="49">
        <v>0</v>
      </c>
      <c r="C30" s="50">
        <v>0</v>
      </c>
      <c r="D30" s="50">
        <v>0</v>
      </c>
    </row>
  </sheetData>
  <mergeCells count="12">
    <mergeCell ref="A3:D3"/>
    <mergeCell ref="A4:D4"/>
    <mergeCell ref="A6:D6"/>
    <mergeCell ref="A8:A9"/>
    <mergeCell ref="B8:B9"/>
    <mergeCell ref="C8:C9"/>
    <mergeCell ref="D8:D9"/>
    <mergeCell ref="A19:D19"/>
    <mergeCell ref="A21:A22"/>
    <mergeCell ref="B21:B22"/>
    <mergeCell ref="C21:C22"/>
    <mergeCell ref="D21:D22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J27" sqref="J27"/>
    </sheetView>
  </sheetViews>
  <sheetFormatPr defaultRowHeight="15" x14ac:dyDescent="0.25"/>
  <cols>
    <col min="2" max="2" width="7.7109375" customWidth="1"/>
    <col min="3" max="3" width="9.140625" customWidth="1"/>
    <col min="4" max="4" width="23" customWidth="1"/>
    <col min="5" max="5" width="15.5703125" customWidth="1"/>
    <col min="6" max="6" width="13.85546875" customWidth="1"/>
    <col min="7" max="7" width="16.42578125" customWidth="1"/>
  </cols>
  <sheetData>
    <row r="2" spans="1:7" ht="15.75" x14ac:dyDescent="0.25">
      <c r="A2" s="81" t="s">
        <v>0</v>
      </c>
      <c r="B2" s="81"/>
      <c r="C2" s="81"/>
      <c r="D2" s="81"/>
      <c r="E2" s="81"/>
      <c r="F2" s="81"/>
      <c r="G2" s="81"/>
    </row>
    <row r="3" spans="1:7" ht="15.75" customHeight="1" x14ac:dyDescent="0.25">
      <c r="A3" s="81" t="s">
        <v>9</v>
      </c>
      <c r="B3" s="81"/>
      <c r="C3" s="81"/>
      <c r="D3" s="81"/>
      <c r="E3" s="81"/>
      <c r="F3" s="81"/>
      <c r="G3" s="81"/>
    </row>
    <row r="4" spans="1:7" x14ac:dyDescent="0.25">
      <c r="A4" s="1"/>
      <c r="B4" s="1"/>
      <c r="C4" s="1"/>
      <c r="D4" s="1"/>
      <c r="E4" s="1"/>
      <c r="F4" s="1"/>
      <c r="G4" s="1"/>
    </row>
    <row r="5" spans="1:7" ht="31.5" customHeight="1" x14ac:dyDescent="0.25">
      <c r="A5" s="76" t="s">
        <v>65</v>
      </c>
      <c r="B5" s="76"/>
      <c r="C5" s="76"/>
      <c r="D5" s="76"/>
      <c r="E5" s="76"/>
      <c r="F5" s="76"/>
      <c r="G5" s="76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ht="30.75" customHeight="1" thickBot="1" x14ac:dyDescent="0.3">
      <c r="A7" s="41" t="s">
        <v>10</v>
      </c>
      <c r="B7" s="41" t="s">
        <v>11</v>
      </c>
      <c r="C7" s="41" t="s">
        <v>12</v>
      </c>
      <c r="D7" s="41" t="s">
        <v>13</v>
      </c>
      <c r="E7" s="42" t="s">
        <v>67</v>
      </c>
      <c r="F7" s="42" t="s">
        <v>55</v>
      </c>
      <c r="G7" s="42" t="s">
        <v>68</v>
      </c>
    </row>
    <row r="8" spans="1:7" ht="18" customHeight="1" thickBot="1" x14ac:dyDescent="0.3">
      <c r="A8" s="56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</row>
    <row r="9" spans="1:7" ht="18" customHeight="1" thickBot="1" x14ac:dyDescent="0.3">
      <c r="A9" s="56"/>
      <c r="B9" s="57"/>
      <c r="C9" s="57"/>
      <c r="D9" s="58" t="s">
        <v>66</v>
      </c>
      <c r="E9" s="53">
        <f>+E10+E25</f>
        <v>23113780</v>
      </c>
      <c r="F9" s="53">
        <f t="shared" ref="F9:G9" si="0">+F10+F25</f>
        <v>25134705</v>
      </c>
      <c r="G9" s="53">
        <f t="shared" si="0"/>
        <v>27356223</v>
      </c>
    </row>
    <row r="10" spans="1:7" ht="15.75" thickBot="1" x14ac:dyDescent="0.3">
      <c r="A10" s="19">
        <v>6</v>
      </c>
      <c r="B10" s="21"/>
      <c r="C10" s="21"/>
      <c r="D10" s="22" t="s">
        <v>14</v>
      </c>
      <c r="E10" s="23">
        <f>+E11+E13+E15+E17+E20+E23</f>
        <v>23113780</v>
      </c>
      <c r="F10" s="23">
        <f t="shared" ref="F10:G10" si="1">+F11+F13+F15+F17+F20+F23</f>
        <v>25134705</v>
      </c>
      <c r="G10" s="23">
        <f t="shared" si="1"/>
        <v>27356223</v>
      </c>
    </row>
    <row r="11" spans="1:7" ht="44.25" customHeight="1" thickBot="1" x14ac:dyDescent="0.3">
      <c r="A11" s="19"/>
      <c r="B11" s="20">
        <v>63</v>
      </c>
      <c r="C11" s="20"/>
      <c r="D11" s="24" t="s">
        <v>15</v>
      </c>
      <c r="E11" s="25">
        <f>+E12</f>
        <v>210000</v>
      </c>
      <c r="F11" s="25">
        <f t="shared" ref="F11:G11" si="2">+F12</f>
        <v>210000</v>
      </c>
      <c r="G11" s="25">
        <f t="shared" si="2"/>
        <v>210000</v>
      </c>
    </row>
    <row r="12" spans="1:7" ht="18.75" customHeight="1" thickBot="1" x14ac:dyDescent="0.3">
      <c r="A12" s="26"/>
      <c r="B12" s="27"/>
      <c r="C12" s="27">
        <v>52</v>
      </c>
      <c r="D12" s="28" t="s">
        <v>16</v>
      </c>
      <c r="E12" s="29">
        <v>210000</v>
      </c>
      <c r="F12" s="29">
        <v>210000</v>
      </c>
      <c r="G12" s="29">
        <v>210000</v>
      </c>
    </row>
    <row r="13" spans="1:7" ht="20.25" customHeight="1" thickBot="1" x14ac:dyDescent="0.3">
      <c r="A13" s="18"/>
      <c r="B13" s="20">
        <v>64</v>
      </c>
      <c r="C13" s="27"/>
      <c r="D13" s="28" t="s">
        <v>17</v>
      </c>
      <c r="E13" s="31">
        <f>+E14</f>
        <v>0</v>
      </c>
      <c r="F13" s="31">
        <f t="shared" ref="F13" si="3">+F14</f>
        <v>0</v>
      </c>
      <c r="G13" s="31"/>
    </row>
    <row r="14" spans="1:7" ht="27.75" customHeight="1" thickBot="1" x14ac:dyDescent="0.3">
      <c r="A14" s="26"/>
      <c r="B14" s="27"/>
      <c r="C14" s="27">
        <v>43</v>
      </c>
      <c r="D14" s="28" t="s">
        <v>20</v>
      </c>
      <c r="E14" s="30">
        <v>0</v>
      </c>
      <c r="F14" s="30">
        <v>0</v>
      </c>
      <c r="G14" s="30">
        <v>0</v>
      </c>
    </row>
    <row r="15" spans="1:7" ht="60" customHeight="1" thickBot="1" x14ac:dyDescent="0.3">
      <c r="A15" s="18"/>
      <c r="B15" s="20">
        <v>65</v>
      </c>
      <c r="C15" s="27"/>
      <c r="D15" s="28" t="s">
        <v>19</v>
      </c>
      <c r="E15" s="25">
        <f>+E16</f>
        <v>2686000</v>
      </c>
      <c r="F15" s="25">
        <f t="shared" ref="F15:G15" si="4">+F16</f>
        <v>2932000</v>
      </c>
      <c r="G15" s="25">
        <f t="shared" si="4"/>
        <v>3209000</v>
      </c>
    </row>
    <row r="16" spans="1:7" ht="30" customHeight="1" thickBot="1" x14ac:dyDescent="0.3">
      <c r="A16" s="26"/>
      <c r="B16" s="27"/>
      <c r="C16" s="27">
        <v>43</v>
      </c>
      <c r="D16" s="28" t="s">
        <v>20</v>
      </c>
      <c r="E16" s="29">
        <v>2686000</v>
      </c>
      <c r="F16" s="29">
        <v>2932000</v>
      </c>
      <c r="G16" s="29">
        <v>3209000</v>
      </c>
    </row>
    <row r="17" spans="1:7" ht="54" customHeight="1" thickBot="1" x14ac:dyDescent="0.3">
      <c r="A17" s="18"/>
      <c r="B17" s="20">
        <v>66</v>
      </c>
      <c r="C17" s="27"/>
      <c r="D17" s="24" t="s">
        <v>21</v>
      </c>
      <c r="E17" s="25">
        <f>+E18+E19</f>
        <v>66000</v>
      </c>
      <c r="F17" s="25">
        <f t="shared" ref="F17:G17" si="5">+F18+F19</f>
        <v>66000</v>
      </c>
      <c r="G17" s="25">
        <f t="shared" si="5"/>
        <v>66000</v>
      </c>
    </row>
    <row r="18" spans="1:7" ht="16.5" customHeight="1" thickBot="1" x14ac:dyDescent="0.3">
      <c r="A18" s="26"/>
      <c r="B18" s="32"/>
      <c r="C18" s="27">
        <v>31</v>
      </c>
      <c r="D18" s="28" t="s">
        <v>18</v>
      </c>
      <c r="E18" s="29">
        <v>65000</v>
      </c>
      <c r="F18" s="29">
        <v>65000</v>
      </c>
      <c r="G18" s="29">
        <v>65000</v>
      </c>
    </row>
    <row r="19" spans="1:7" ht="15.75" thickBot="1" x14ac:dyDescent="0.3">
      <c r="A19" s="26"/>
      <c r="B19" s="32"/>
      <c r="C19" s="27">
        <v>61</v>
      </c>
      <c r="D19" s="28" t="s">
        <v>22</v>
      </c>
      <c r="E19" s="29">
        <v>1000</v>
      </c>
      <c r="F19" s="29">
        <v>1000</v>
      </c>
      <c r="G19" s="29">
        <v>1000</v>
      </c>
    </row>
    <row r="20" spans="1:7" ht="42.75" customHeight="1" thickBot="1" x14ac:dyDescent="0.3">
      <c r="A20" s="18"/>
      <c r="B20" s="20">
        <v>67</v>
      </c>
      <c r="C20" s="27"/>
      <c r="D20" s="24" t="s">
        <v>23</v>
      </c>
      <c r="E20" s="25">
        <f>+E21+E22</f>
        <v>20131780</v>
      </c>
      <c r="F20" s="25">
        <f t="shared" ref="F20:G20" si="6">+F21+F22</f>
        <v>21906705</v>
      </c>
      <c r="G20" s="25">
        <f t="shared" si="6"/>
        <v>23851223</v>
      </c>
    </row>
    <row r="21" spans="1:7" ht="25.5" customHeight="1" thickBot="1" x14ac:dyDescent="0.3">
      <c r="A21" s="26"/>
      <c r="B21" s="32"/>
      <c r="C21" s="27">
        <v>11</v>
      </c>
      <c r="D21" s="28" t="s">
        <v>24</v>
      </c>
      <c r="E21" s="29">
        <v>1008529</v>
      </c>
      <c r="F21" s="29">
        <v>1008529</v>
      </c>
      <c r="G21" s="29">
        <v>1008529</v>
      </c>
    </row>
    <row r="22" spans="1:7" ht="30" customHeight="1" thickBot="1" x14ac:dyDescent="0.3">
      <c r="A22" s="26"/>
      <c r="B22" s="32"/>
      <c r="C22" s="27">
        <v>43</v>
      </c>
      <c r="D22" s="28" t="s">
        <v>20</v>
      </c>
      <c r="E22" s="29">
        <v>19123251</v>
      </c>
      <c r="F22" s="29">
        <v>20898176</v>
      </c>
      <c r="G22" s="29">
        <v>22842694</v>
      </c>
    </row>
    <row r="23" spans="1:7" ht="28.5" customHeight="1" thickBot="1" x14ac:dyDescent="0.3">
      <c r="A23" s="18"/>
      <c r="B23" s="20">
        <v>68</v>
      </c>
      <c r="C23" s="27"/>
      <c r="D23" s="24" t="s">
        <v>25</v>
      </c>
      <c r="E23" s="25">
        <f>+E24</f>
        <v>20000</v>
      </c>
      <c r="F23" s="25">
        <f t="shared" ref="F23:G23" si="7">+F24</f>
        <v>20000</v>
      </c>
      <c r="G23" s="25">
        <f t="shared" si="7"/>
        <v>20000</v>
      </c>
    </row>
    <row r="24" spans="1:7" ht="30.75" customHeight="1" thickBot="1" x14ac:dyDescent="0.3">
      <c r="A24" s="26"/>
      <c r="B24" s="32"/>
      <c r="C24" s="27">
        <v>31</v>
      </c>
      <c r="D24" s="28" t="s">
        <v>18</v>
      </c>
      <c r="E24" s="29">
        <v>20000</v>
      </c>
      <c r="F24" s="29">
        <v>20000</v>
      </c>
      <c r="G24" s="29">
        <v>20000</v>
      </c>
    </row>
    <row r="25" spans="1:7" ht="30" customHeight="1" thickBot="1" x14ac:dyDescent="0.3">
      <c r="A25" s="19">
        <v>7</v>
      </c>
      <c r="B25" s="21"/>
      <c r="C25" s="21"/>
      <c r="D25" s="22" t="s">
        <v>26</v>
      </c>
      <c r="E25" s="23">
        <f>+E26</f>
        <v>0</v>
      </c>
      <c r="F25" s="23">
        <f t="shared" ref="F25:G26" si="8">+F26</f>
        <v>0</v>
      </c>
      <c r="G25" s="23">
        <f t="shared" si="8"/>
        <v>0</v>
      </c>
    </row>
    <row r="26" spans="1:7" ht="44.25" customHeight="1" thickBot="1" x14ac:dyDescent="0.3">
      <c r="A26" s="18"/>
      <c r="B26" s="20">
        <v>72</v>
      </c>
      <c r="C26" s="27"/>
      <c r="D26" s="24" t="s">
        <v>27</v>
      </c>
      <c r="E26" s="25">
        <f>+E27</f>
        <v>0</v>
      </c>
      <c r="F26" s="25">
        <f t="shared" si="8"/>
        <v>0</v>
      </c>
      <c r="G26" s="25">
        <f t="shared" si="8"/>
        <v>0</v>
      </c>
    </row>
    <row r="27" spans="1:7" ht="60" customHeight="1" thickBot="1" x14ac:dyDescent="0.3">
      <c r="A27" s="26"/>
      <c r="B27" s="27"/>
      <c r="C27" s="27">
        <v>71</v>
      </c>
      <c r="D27" s="28" t="s">
        <v>28</v>
      </c>
      <c r="E27" s="29">
        <v>0</v>
      </c>
      <c r="F27" s="29">
        <v>0</v>
      </c>
      <c r="G27" s="29">
        <v>0</v>
      </c>
    </row>
  </sheetData>
  <mergeCells count="3">
    <mergeCell ref="A3:G3"/>
    <mergeCell ref="A5:G5"/>
    <mergeCell ref="A2:G2"/>
  </mergeCells>
  <pageMargins left="0.31496062992125984" right="0.31496062992125984" top="0.15748031496062992" bottom="0.15748031496062992" header="0.11811023622047245" footer="0.11811023622047245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topLeftCell="A31" workbookViewId="0">
      <selection activeCell="J21" sqref="J21:K21"/>
    </sheetView>
  </sheetViews>
  <sheetFormatPr defaultRowHeight="15" x14ac:dyDescent="0.25"/>
  <cols>
    <col min="3" max="3" width="6.85546875" customWidth="1"/>
    <col min="4" max="4" width="24.7109375" customWidth="1"/>
    <col min="5" max="5" width="13" customWidth="1"/>
    <col min="6" max="6" width="13.5703125" customWidth="1"/>
    <col min="7" max="7" width="14.28515625" customWidth="1"/>
    <col min="9" max="9" width="9.85546875" bestFit="1" customWidth="1"/>
  </cols>
  <sheetData>
    <row r="3" spans="1:11" ht="31.5" customHeight="1" x14ac:dyDescent="0.25">
      <c r="A3" s="81" t="s">
        <v>29</v>
      </c>
      <c r="B3" s="81"/>
      <c r="C3" s="81"/>
      <c r="D3" s="81"/>
      <c r="E3" s="81"/>
      <c r="F3" s="81"/>
      <c r="G3" s="81"/>
    </row>
    <row r="4" spans="1:11" ht="15.75" thickBot="1" x14ac:dyDescent="0.3">
      <c r="A4" s="1"/>
      <c r="B4" s="1"/>
      <c r="C4" s="1"/>
      <c r="D4" s="1"/>
      <c r="E4" s="1"/>
      <c r="F4" s="1"/>
      <c r="G4" s="1"/>
    </row>
    <row r="5" spans="1:11" ht="41.25" customHeight="1" thickBot="1" x14ac:dyDescent="0.3">
      <c r="A5" s="41" t="s">
        <v>10</v>
      </c>
      <c r="B5" s="41" t="s">
        <v>11</v>
      </c>
      <c r="C5" s="41" t="s">
        <v>12</v>
      </c>
      <c r="D5" s="41" t="s">
        <v>30</v>
      </c>
      <c r="E5" s="42" t="s">
        <v>67</v>
      </c>
      <c r="F5" s="42" t="s">
        <v>55</v>
      </c>
      <c r="G5" s="42" t="s">
        <v>68</v>
      </c>
    </row>
    <row r="6" spans="1:11" ht="14.25" customHeight="1" thickBot="1" x14ac:dyDescent="0.3">
      <c r="A6" s="56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</row>
    <row r="7" spans="1:11" ht="41.25" customHeight="1" thickBot="1" x14ac:dyDescent="0.3">
      <c r="A7" s="63"/>
      <c r="B7" s="64"/>
      <c r="C7" s="64"/>
      <c r="D7" s="65" t="s">
        <v>40</v>
      </c>
      <c r="E7" s="66">
        <f>+E8+E20</f>
        <v>23113780</v>
      </c>
      <c r="F7" s="66">
        <f>+F8+F20</f>
        <v>25134705</v>
      </c>
      <c r="G7" s="66">
        <f>+G8+G20</f>
        <v>27356223</v>
      </c>
    </row>
    <row r="8" spans="1:11" ht="25.5" customHeight="1" thickTop="1" thickBot="1" x14ac:dyDescent="0.3">
      <c r="A8" s="59">
        <v>3</v>
      </c>
      <c r="B8" s="60"/>
      <c r="C8" s="60"/>
      <c r="D8" s="61" t="s">
        <v>31</v>
      </c>
      <c r="E8" s="62">
        <f>+E9+E12+E18</f>
        <v>22328780</v>
      </c>
      <c r="F8" s="62">
        <f>+F9+F12+F18</f>
        <v>24349705</v>
      </c>
      <c r="G8" s="62">
        <f>+G9+G12+G18</f>
        <v>26571223</v>
      </c>
      <c r="I8" s="43"/>
      <c r="J8" s="43"/>
      <c r="K8" s="43"/>
    </row>
    <row r="9" spans="1:11" ht="21.75" customHeight="1" thickTop="1" thickBot="1" x14ac:dyDescent="0.3">
      <c r="A9" s="19"/>
      <c r="B9" s="20">
        <v>31</v>
      </c>
      <c r="C9" s="20"/>
      <c r="D9" s="24" t="s">
        <v>32</v>
      </c>
      <c r="E9" s="25">
        <f>+E10+E11</f>
        <v>17350000</v>
      </c>
      <c r="F9" s="25">
        <f t="shared" ref="F9:G9" si="0">+F10+F11</f>
        <v>18853797</v>
      </c>
      <c r="G9" s="25">
        <f t="shared" si="0"/>
        <v>20623695</v>
      </c>
    </row>
    <row r="10" spans="1:11" ht="31.5" customHeight="1" thickBot="1" x14ac:dyDescent="0.3">
      <c r="A10" s="26"/>
      <c r="B10" s="27"/>
      <c r="C10" s="27">
        <v>43</v>
      </c>
      <c r="D10" s="28" t="s">
        <v>20</v>
      </c>
      <c r="E10" s="29">
        <v>17161000</v>
      </c>
      <c r="F10" s="29">
        <v>18664797</v>
      </c>
      <c r="G10" s="29">
        <v>20434695</v>
      </c>
    </row>
    <row r="11" spans="1:11" ht="17.25" customHeight="1" thickBot="1" x14ac:dyDescent="0.3">
      <c r="A11" s="26"/>
      <c r="B11" s="27"/>
      <c r="C11" s="27">
        <v>52</v>
      </c>
      <c r="D11" s="28" t="s">
        <v>16</v>
      </c>
      <c r="E11" s="29">
        <v>189000</v>
      </c>
      <c r="F11" s="29">
        <v>189000</v>
      </c>
      <c r="G11" s="29">
        <v>189000</v>
      </c>
    </row>
    <row r="12" spans="1:11" ht="17.25" customHeight="1" thickBot="1" x14ac:dyDescent="0.3">
      <c r="A12" s="26"/>
      <c r="B12" s="27">
        <v>32</v>
      </c>
      <c r="C12" s="27"/>
      <c r="D12" s="28" t="s">
        <v>33</v>
      </c>
      <c r="E12" s="29">
        <f>SUM(E13:E17)</f>
        <v>4962781</v>
      </c>
      <c r="F12" s="29">
        <f t="shared" ref="F12:G12" si="1">SUM(F13:F17)</f>
        <v>5472909</v>
      </c>
      <c r="G12" s="29">
        <f t="shared" si="1"/>
        <v>5924529</v>
      </c>
    </row>
    <row r="13" spans="1:11" ht="18" customHeight="1" thickBot="1" x14ac:dyDescent="0.3">
      <c r="A13" s="18"/>
      <c r="B13" s="20"/>
      <c r="C13" s="27">
        <v>11</v>
      </c>
      <c r="D13" s="24" t="s">
        <v>24</v>
      </c>
      <c r="E13" s="25">
        <v>308529</v>
      </c>
      <c r="F13" s="25">
        <v>308529</v>
      </c>
      <c r="G13" s="25">
        <v>308529</v>
      </c>
    </row>
    <row r="14" spans="1:11" ht="15.75" customHeight="1" thickBot="1" x14ac:dyDescent="0.3">
      <c r="A14" s="26"/>
      <c r="B14" s="27"/>
      <c r="C14" s="27">
        <v>31</v>
      </c>
      <c r="D14" s="28" t="s">
        <v>18</v>
      </c>
      <c r="E14" s="33">
        <v>0</v>
      </c>
      <c r="F14" s="33">
        <v>0</v>
      </c>
      <c r="G14" s="29">
        <v>0</v>
      </c>
    </row>
    <row r="15" spans="1:11" ht="34.5" customHeight="1" thickBot="1" x14ac:dyDescent="0.3">
      <c r="A15" s="26"/>
      <c r="B15" s="32"/>
      <c r="C15" s="27">
        <v>43</v>
      </c>
      <c r="D15" s="28" t="s">
        <v>20</v>
      </c>
      <c r="E15" s="33">
        <v>4632252</v>
      </c>
      <c r="F15" s="33">
        <v>5142380</v>
      </c>
      <c r="G15" s="29">
        <v>5594000</v>
      </c>
    </row>
    <row r="16" spans="1:11" ht="21" customHeight="1" thickBot="1" x14ac:dyDescent="0.3">
      <c r="A16" s="26"/>
      <c r="B16" s="32"/>
      <c r="C16" s="27">
        <v>52</v>
      </c>
      <c r="D16" s="28" t="s">
        <v>16</v>
      </c>
      <c r="E16" s="33">
        <v>21000</v>
      </c>
      <c r="F16" s="33">
        <v>21000</v>
      </c>
      <c r="G16" s="29">
        <v>21000</v>
      </c>
    </row>
    <row r="17" spans="1:11" ht="15.75" thickBot="1" x14ac:dyDescent="0.3">
      <c r="A17" s="26"/>
      <c r="B17" s="32"/>
      <c r="C17" s="27">
        <v>61</v>
      </c>
      <c r="D17" s="28" t="s">
        <v>22</v>
      </c>
      <c r="E17" s="33">
        <v>1000</v>
      </c>
      <c r="F17" s="33">
        <v>1000</v>
      </c>
      <c r="G17" s="29">
        <v>1000</v>
      </c>
    </row>
    <row r="18" spans="1:11" ht="18.75" customHeight="1" thickBot="1" x14ac:dyDescent="0.3">
      <c r="A18" s="18"/>
      <c r="B18" s="20">
        <v>34</v>
      </c>
      <c r="C18" s="27"/>
      <c r="D18" s="28" t="s">
        <v>34</v>
      </c>
      <c r="E18" s="35">
        <f>+E19</f>
        <v>15999</v>
      </c>
      <c r="F18" s="35">
        <f t="shared" ref="F18:G18" si="2">+F19</f>
        <v>22999</v>
      </c>
      <c r="G18" s="35">
        <f t="shared" si="2"/>
        <v>22999</v>
      </c>
    </row>
    <row r="19" spans="1:11" ht="30" customHeight="1" thickBot="1" x14ac:dyDescent="0.3">
      <c r="A19" s="68"/>
      <c r="B19" s="69"/>
      <c r="C19" s="69">
        <v>43</v>
      </c>
      <c r="D19" s="70" t="s">
        <v>20</v>
      </c>
      <c r="E19" s="71">
        <v>15999</v>
      </c>
      <c r="F19" s="71">
        <v>22999</v>
      </c>
      <c r="G19" s="72">
        <v>22999</v>
      </c>
    </row>
    <row r="20" spans="1:11" ht="29.25" customHeight="1" thickTop="1" thickBot="1" x14ac:dyDescent="0.3">
      <c r="A20" s="59">
        <v>4</v>
      </c>
      <c r="B20" s="60"/>
      <c r="C20" s="60"/>
      <c r="D20" s="61" t="s">
        <v>35</v>
      </c>
      <c r="E20" s="67">
        <f>+E21+E24+E30</f>
        <v>785000</v>
      </c>
      <c r="F20" s="67">
        <f t="shared" ref="F20:G20" si="3">+F21+F24+F30</f>
        <v>785000</v>
      </c>
      <c r="G20" s="67">
        <f t="shared" si="3"/>
        <v>785000</v>
      </c>
      <c r="I20" s="43"/>
      <c r="J20" s="43"/>
      <c r="K20" s="43"/>
    </row>
    <row r="21" spans="1:11" ht="46.5" customHeight="1" thickTop="1" thickBot="1" x14ac:dyDescent="0.3">
      <c r="A21" s="18"/>
      <c r="B21" s="20">
        <v>41</v>
      </c>
      <c r="C21" s="20"/>
      <c r="D21" s="24" t="s">
        <v>36</v>
      </c>
      <c r="E21" s="35">
        <f>+E22+E23</f>
        <v>0</v>
      </c>
      <c r="F21" s="35">
        <f t="shared" ref="F21:G21" si="4">+F22+F23</f>
        <v>0</v>
      </c>
      <c r="G21" s="35">
        <f t="shared" si="4"/>
        <v>0</v>
      </c>
    </row>
    <row r="22" spans="1:11" ht="18" customHeight="1" thickBot="1" x14ac:dyDescent="0.3">
      <c r="A22" s="26"/>
      <c r="B22" s="27"/>
      <c r="C22" s="27">
        <v>31</v>
      </c>
      <c r="D22" s="28" t="s">
        <v>18</v>
      </c>
      <c r="E22" s="34">
        <v>0</v>
      </c>
      <c r="F22" s="34">
        <v>0</v>
      </c>
      <c r="G22" s="30">
        <v>0</v>
      </c>
    </row>
    <row r="23" spans="1:11" ht="15.75" thickBot="1" x14ac:dyDescent="0.3">
      <c r="A23" s="26"/>
      <c r="B23" s="27"/>
      <c r="C23" s="27">
        <v>61</v>
      </c>
      <c r="D23" s="28" t="s">
        <v>22</v>
      </c>
      <c r="E23" s="33">
        <v>0</v>
      </c>
      <c r="F23" s="33">
        <v>0</v>
      </c>
      <c r="G23" s="29">
        <v>0</v>
      </c>
    </row>
    <row r="24" spans="1:11" ht="37.5" customHeight="1" thickBot="1" x14ac:dyDescent="0.3">
      <c r="A24" s="18"/>
      <c r="B24" s="20">
        <v>42</v>
      </c>
      <c r="C24" s="27"/>
      <c r="D24" s="28" t="s">
        <v>37</v>
      </c>
      <c r="E24" s="35">
        <f>+E25+E26+E27+E28+E29</f>
        <v>755000</v>
      </c>
      <c r="F24" s="35">
        <f t="shared" ref="F24:G24" si="5">+F25+F26+F27+F28+F29</f>
        <v>755000</v>
      </c>
      <c r="G24" s="35">
        <f t="shared" si="5"/>
        <v>755000</v>
      </c>
    </row>
    <row r="25" spans="1:11" ht="18.75" customHeight="1" thickBot="1" x14ac:dyDescent="0.3">
      <c r="A25" s="26"/>
      <c r="B25" s="27"/>
      <c r="C25" s="27">
        <v>11</v>
      </c>
      <c r="D25" s="28" t="s">
        <v>24</v>
      </c>
      <c r="E25" s="33">
        <v>670000</v>
      </c>
      <c r="F25" s="33">
        <v>670000</v>
      </c>
      <c r="G25" s="29">
        <v>670000</v>
      </c>
    </row>
    <row r="26" spans="1:11" ht="18" customHeight="1" thickBot="1" x14ac:dyDescent="0.3">
      <c r="A26" s="26"/>
      <c r="B26" s="27"/>
      <c r="C26" s="27">
        <v>31</v>
      </c>
      <c r="D26" s="28" t="s">
        <v>18</v>
      </c>
      <c r="E26" s="33">
        <v>85000</v>
      </c>
      <c r="F26" s="33">
        <v>85000</v>
      </c>
      <c r="G26" s="29">
        <v>85000</v>
      </c>
    </row>
    <row r="27" spans="1:11" ht="17.25" customHeight="1" thickBot="1" x14ac:dyDescent="0.3">
      <c r="A27" s="26"/>
      <c r="B27" s="27"/>
      <c r="C27" s="27">
        <v>52</v>
      </c>
      <c r="D27" s="28" t="s">
        <v>16</v>
      </c>
      <c r="E27" s="33">
        <v>0</v>
      </c>
      <c r="F27" s="33">
        <v>0</v>
      </c>
      <c r="G27" s="29">
        <v>0</v>
      </c>
    </row>
    <row r="28" spans="1:11" ht="15.75" thickBot="1" x14ac:dyDescent="0.3">
      <c r="A28" s="26"/>
      <c r="B28" s="27"/>
      <c r="C28" s="27">
        <v>61</v>
      </c>
      <c r="D28" s="28" t="s">
        <v>22</v>
      </c>
      <c r="E28" s="29">
        <v>0</v>
      </c>
      <c r="F28" s="29">
        <v>0</v>
      </c>
      <c r="G28" s="29">
        <v>0</v>
      </c>
    </row>
    <row r="29" spans="1:11" ht="49.5" customHeight="1" thickBot="1" x14ac:dyDescent="0.3">
      <c r="A29" s="36"/>
      <c r="B29" s="27"/>
      <c r="C29" s="27">
        <v>71</v>
      </c>
      <c r="D29" s="28" t="s">
        <v>28</v>
      </c>
      <c r="E29" s="29">
        <v>0</v>
      </c>
      <c r="F29" s="29">
        <v>0</v>
      </c>
      <c r="G29" s="29">
        <v>0</v>
      </c>
    </row>
    <row r="30" spans="1:11" ht="30" customHeight="1" thickBot="1" x14ac:dyDescent="0.3">
      <c r="A30" s="37"/>
      <c r="B30" s="20">
        <v>45</v>
      </c>
      <c r="C30" s="27"/>
      <c r="D30" s="28" t="s">
        <v>38</v>
      </c>
      <c r="E30" s="25">
        <f>+E31+E32+E33+E34</f>
        <v>30000</v>
      </c>
      <c r="F30" s="25">
        <f t="shared" ref="F30:G30" si="6">+F31+F32+F33+F34</f>
        <v>30000</v>
      </c>
      <c r="G30" s="25">
        <f t="shared" si="6"/>
        <v>30000</v>
      </c>
    </row>
    <row r="31" spans="1:11" ht="13.5" customHeight="1" thickBot="1" x14ac:dyDescent="0.3">
      <c r="A31" s="36"/>
      <c r="B31" s="27"/>
      <c r="C31" s="27">
        <v>11</v>
      </c>
      <c r="D31" s="28" t="s">
        <v>24</v>
      </c>
      <c r="E31" s="29">
        <v>30000</v>
      </c>
      <c r="F31" s="29">
        <v>30000</v>
      </c>
      <c r="G31" s="29">
        <v>30000</v>
      </c>
    </row>
    <row r="32" spans="1:11" ht="16.5" customHeight="1" thickBot="1" x14ac:dyDescent="0.3">
      <c r="A32" s="36"/>
      <c r="B32" s="27"/>
      <c r="C32" s="27">
        <v>52</v>
      </c>
      <c r="D32" s="28" t="s">
        <v>16</v>
      </c>
      <c r="E32" s="29">
        <v>0</v>
      </c>
      <c r="F32" s="29">
        <v>0</v>
      </c>
      <c r="G32" s="29">
        <v>0</v>
      </c>
    </row>
    <row r="33" spans="1:7" ht="15.75" thickBot="1" x14ac:dyDescent="0.3">
      <c r="A33" s="36"/>
      <c r="B33" s="27"/>
      <c r="C33" s="27">
        <v>61</v>
      </c>
      <c r="D33" s="28" t="s">
        <v>22</v>
      </c>
      <c r="E33" s="29">
        <v>0</v>
      </c>
      <c r="F33" s="29">
        <v>0</v>
      </c>
      <c r="G33" s="29">
        <v>0</v>
      </c>
    </row>
    <row r="34" spans="1:7" ht="43.5" customHeight="1" thickBot="1" x14ac:dyDescent="0.3">
      <c r="A34" s="36"/>
      <c r="B34" s="27"/>
      <c r="C34" s="27">
        <v>71</v>
      </c>
      <c r="D34" s="28" t="s">
        <v>28</v>
      </c>
      <c r="E34" s="29">
        <v>0</v>
      </c>
      <c r="F34" s="29">
        <v>0</v>
      </c>
      <c r="G34" s="29">
        <v>0</v>
      </c>
    </row>
    <row r="40" spans="1:7" x14ac:dyDescent="0.25">
      <c r="E40" s="43"/>
      <c r="F40" s="43"/>
      <c r="G40" s="43"/>
    </row>
    <row r="41" spans="1:7" x14ac:dyDescent="0.25">
      <c r="E41" s="43"/>
      <c r="F41" s="43"/>
      <c r="G41" s="43"/>
    </row>
    <row r="42" spans="1:7" x14ac:dyDescent="0.25">
      <c r="E42" s="43"/>
      <c r="F42" s="43"/>
      <c r="G42" s="43"/>
    </row>
    <row r="43" spans="1:7" x14ac:dyDescent="0.25">
      <c r="E43" s="43"/>
      <c r="F43" s="43"/>
      <c r="G43" s="43"/>
    </row>
    <row r="44" spans="1:7" x14ac:dyDescent="0.25">
      <c r="E44" s="43"/>
      <c r="F44" s="43"/>
      <c r="G44" s="43"/>
    </row>
    <row r="45" spans="1:7" x14ac:dyDescent="0.25">
      <c r="E45" s="43"/>
      <c r="F45" s="43"/>
      <c r="G45" s="43"/>
    </row>
    <row r="46" spans="1:7" x14ac:dyDescent="0.25">
      <c r="E46" s="43"/>
      <c r="F46" s="43"/>
      <c r="G46" s="43"/>
    </row>
    <row r="47" spans="1:7" x14ac:dyDescent="0.25">
      <c r="E47" s="43"/>
      <c r="F47" s="43"/>
      <c r="G47" s="43"/>
    </row>
  </sheetData>
  <mergeCells count="1">
    <mergeCell ref="A3:G3"/>
  </mergeCells>
  <pageMargins left="0.31496062992125984" right="0.31496062992125984" top="0.15748031496062992" bottom="0.15748031496062992" header="0.11811023622047245" footer="0.11811023622047245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opLeftCell="A13" workbookViewId="0">
      <selection activeCell="G18" sqref="G18"/>
    </sheetView>
  </sheetViews>
  <sheetFormatPr defaultRowHeight="15" x14ac:dyDescent="0.25"/>
  <cols>
    <col min="1" max="1" width="33.5703125" customWidth="1"/>
    <col min="2" max="4" width="16.140625" customWidth="1"/>
  </cols>
  <sheetData>
    <row r="3" spans="1:4" ht="31.5" customHeight="1" x14ac:dyDescent="0.25">
      <c r="A3" s="81" t="s">
        <v>64</v>
      </c>
      <c r="B3" s="81"/>
      <c r="C3" s="81"/>
      <c r="D3" s="81"/>
    </row>
    <row r="4" spans="1:4" ht="15.75" thickBot="1" x14ac:dyDescent="0.3">
      <c r="A4" s="1"/>
      <c r="B4" s="1"/>
      <c r="C4" s="1"/>
      <c r="D4" s="1"/>
    </row>
    <row r="5" spans="1:4" ht="44.25" customHeight="1" thickBot="1" x14ac:dyDescent="0.3">
      <c r="A5" s="42" t="s">
        <v>39</v>
      </c>
      <c r="B5" s="42" t="s">
        <v>67</v>
      </c>
      <c r="C5" s="42" t="s">
        <v>55</v>
      </c>
      <c r="D5" s="42" t="s">
        <v>68</v>
      </c>
    </row>
    <row r="6" spans="1:4" ht="13.5" customHeight="1" thickBot="1" x14ac:dyDescent="0.3">
      <c r="A6" s="54">
        <v>1</v>
      </c>
      <c r="B6" s="55">
        <v>2</v>
      </c>
      <c r="C6" s="55">
        <v>3</v>
      </c>
      <c r="D6" s="55">
        <v>4</v>
      </c>
    </row>
    <row r="7" spans="1:4" ht="15.75" thickBot="1" x14ac:dyDescent="0.3">
      <c r="A7" s="38" t="s">
        <v>40</v>
      </c>
      <c r="B7" s="23">
        <f>+B8+B10+B12+B14+B16+B18</f>
        <v>23113780</v>
      </c>
      <c r="C7" s="23">
        <f>+C8+C10+C12+C14+C16+C18</f>
        <v>25134705</v>
      </c>
      <c r="D7" s="23">
        <f>+D8+D10+D12+D14+D16+D18</f>
        <v>27356223</v>
      </c>
    </row>
    <row r="8" spans="1:4" ht="21.75" customHeight="1" thickBot="1" x14ac:dyDescent="0.3">
      <c r="A8" s="38" t="s">
        <v>41</v>
      </c>
      <c r="B8" s="23">
        <f>+B9</f>
        <v>1008529</v>
      </c>
      <c r="C8" s="23">
        <f t="shared" ref="C8:D8" si="0">+C9</f>
        <v>1008529</v>
      </c>
      <c r="D8" s="23">
        <f t="shared" si="0"/>
        <v>1008529</v>
      </c>
    </row>
    <row r="9" spans="1:4" ht="21" customHeight="1" thickBot="1" x14ac:dyDescent="0.3">
      <c r="A9" s="39" t="s">
        <v>42</v>
      </c>
      <c r="B9" s="25">
        <v>1008529</v>
      </c>
      <c r="C9" s="25">
        <v>1008529</v>
      </c>
      <c r="D9" s="25">
        <v>1008529</v>
      </c>
    </row>
    <row r="10" spans="1:4" ht="24" customHeight="1" thickBot="1" x14ac:dyDescent="0.3">
      <c r="A10" s="38" t="s">
        <v>43</v>
      </c>
      <c r="B10" s="23">
        <f>+B11</f>
        <v>85000</v>
      </c>
      <c r="C10" s="23">
        <f t="shared" ref="C10:D10" si="1">+C11</f>
        <v>85000</v>
      </c>
      <c r="D10" s="23">
        <f t="shared" si="1"/>
        <v>85000</v>
      </c>
    </row>
    <row r="11" spans="1:4" ht="21.75" customHeight="1" thickBot="1" x14ac:dyDescent="0.3">
      <c r="A11" s="39" t="s">
        <v>44</v>
      </c>
      <c r="B11" s="25">
        <v>85000</v>
      </c>
      <c r="C11" s="25">
        <v>85000</v>
      </c>
      <c r="D11" s="25">
        <v>85000</v>
      </c>
    </row>
    <row r="12" spans="1:4" ht="27" customHeight="1" thickBot="1" x14ac:dyDescent="0.3">
      <c r="A12" s="38" t="s">
        <v>45</v>
      </c>
      <c r="B12" s="23">
        <f>+B13</f>
        <v>21809251</v>
      </c>
      <c r="C12" s="23">
        <f t="shared" ref="C12:D12" si="2">+C13</f>
        <v>23830176</v>
      </c>
      <c r="D12" s="23">
        <f t="shared" si="2"/>
        <v>26051694</v>
      </c>
    </row>
    <row r="13" spans="1:4" ht="33.75" customHeight="1" thickBot="1" x14ac:dyDescent="0.3">
      <c r="A13" s="39" t="s">
        <v>46</v>
      </c>
      <c r="B13" s="25">
        <v>21809251</v>
      </c>
      <c r="C13" s="25">
        <v>23830176</v>
      </c>
      <c r="D13" s="25">
        <v>26051694</v>
      </c>
    </row>
    <row r="14" spans="1:4" ht="15.75" thickBot="1" x14ac:dyDescent="0.3">
      <c r="A14" s="38" t="s">
        <v>47</v>
      </c>
      <c r="B14" s="23">
        <f>+B15</f>
        <v>210000</v>
      </c>
      <c r="C14" s="23">
        <f t="shared" ref="C14:D14" si="3">+C15</f>
        <v>210000</v>
      </c>
      <c r="D14" s="23">
        <f t="shared" si="3"/>
        <v>210000</v>
      </c>
    </row>
    <row r="15" spans="1:4" ht="21.75" customHeight="1" thickBot="1" x14ac:dyDescent="0.3">
      <c r="A15" s="39" t="s">
        <v>48</v>
      </c>
      <c r="B15" s="25">
        <v>210000</v>
      </c>
      <c r="C15" s="25">
        <v>210000</v>
      </c>
      <c r="D15" s="25">
        <v>210000</v>
      </c>
    </row>
    <row r="16" spans="1:4" ht="24" customHeight="1" thickBot="1" x14ac:dyDescent="0.3">
      <c r="A16" s="38" t="s">
        <v>49</v>
      </c>
      <c r="B16" s="23">
        <f>+B17</f>
        <v>1000</v>
      </c>
      <c r="C16" s="23">
        <f t="shared" ref="C16" si="4">+C17</f>
        <v>1000</v>
      </c>
      <c r="D16" s="23">
        <f>+D17</f>
        <v>1000</v>
      </c>
    </row>
    <row r="17" spans="1:4" ht="21" customHeight="1" thickBot="1" x14ac:dyDescent="0.3">
      <c r="A17" s="39" t="s">
        <v>50</v>
      </c>
      <c r="B17" s="25">
        <v>1000</v>
      </c>
      <c r="C17" s="25">
        <v>1000</v>
      </c>
      <c r="D17" s="25">
        <v>1000</v>
      </c>
    </row>
    <row r="18" spans="1:4" ht="58.5" customHeight="1" thickBot="1" x14ac:dyDescent="0.3">
      <c r="A18" s="38" t="s">
        <v>51</v>
      </c>
      <c r="B18" s="23">
        <f>+B19</f>
        <v>0</v>
      </c>
      <c r="C18" s="23">
        <f t="shared" ref="C18:D18" si="5">+C19</f>
        <v>0</v>
      </c>
      <c r="D18" s="23">
        <f t="shared" si="5"/>
        <v>0</v>
      </c>
    </row>
    <row r="19" spans="1:4" ht="50.25" customHeight="1" thickBot="1" x14ac:dyDescent="0.3">
      <c r="A19" s="39" t="s">
        <v>52</v>
      </c>
      <c r="B19" s="25">
        <v>0</v>
      </c>
      <c r="C19" s="25">
        <v>0</v>
      </c>
      <c r="D19" s="25">
        <v>0</v>
      </c>
    </row>
    <row r="20" spans="1:4" x14ac:dyDescent="0.25">
      <c r="B20" s="43"/>
      <c r="C20" s="43"/>
      <c r="D20" s="43"/>
    </row>
    <row r="22" spans="1:4" x14ac:dyDescent="0.25">
      <c r="B22" s="43"/>
      <c r="C22" s="43"/>
      <c r="D22" s="43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workbookViewId="0">
      <selection activeCell="G5" sqref="G5"/>
    </sheetView>
  </sheetViews>
  <sheetFormatPr defaultRowHeight="15" x14ac:dyDescent="0.25"/>
  <cols>
    <col min="1" max="1" width="27" customWidth="1"/>
    <col min="2" max="2" width="16.5703125" customWidth="1"/>
    <col min="3" max="3" width="18.85546875" customWidth="1"/>
    <col min="4" max="4" width="20.85546875" customWidth="1"/>
  </cols>
  <sheetData>
    <row r="3" spans="1:4" ht="31.5" customHeight="1" x14ac:dyDescent="0.25">
      <c r="A3" s="81" t="s">
        <v>63</v>
      </c>
      <c r="B3" s="81"/>
      <c r="C3" s="81"/>
      <c r="D3" s="81"/>
    </row>
    <row r="4" spans="1:4" ht="15.75" thickBot="1" x14ac:dyDescent="0.3">
      <c r="A4" s="1"/>
      <c r="B4" s="1"/>
      <c r="C4" s="1"/>
      <c r="D4" s="1"/>
    </row>
    <row r="5" spans="1:4" ht="15.75" thickBot="1" x14ac:dyDescent="0.3">
      <c r="A5" s="41" t="s">
        <v>39</v>
      </c>
      <c r="B5" s="42" t="s">
        <v>67</v>
      </c>
      <c r="C5" s="42" t="s">
        <v>55</v>
      </c>
      <c r="D5" s="42" t="s">
        <v>68</v>
      </c>
    </row>
    <row r="6" spans="1:4" ht="15.75" thickBot="1" x14ac:dyDescent="0.3">
      <c r="A6" s="51">
        <v>1</v>
      </c>
      <c r="B6" s="52">
        <v>4</v>
      </c>
      <c r="C6" s="52">
        <v>5</v>
      </c>
      <c r="D6" s="52">
        <v>6</v>
      </c>
    </row>
    <row r="7" spans="1:4" ht="24" customHeight="1" thickBot="1" x14ac:dyDescent="0.3">
      <c r="A7" s="38" t="s">
        <v>40</v>
      </c>
      <c r="B7" s="23">
        <f>+B8</f>
        <v>23113780</v>
      </c>
      <c r="C7" s="23">
        <f t="shared" ref="C7:D8" si="0">+C8</f>
        <v>25134705</v>
      </c>
      <c r="D7" s="23">
        <f t="shared" si="0"/>
        <v>27356223</v>
      </c>
    </row>
    <row r="8" spans="1:4" ht="27" customHeight="1" thickBot="1" x14ac:dyDescent="0.3">
      <c r="A8" s="38" t="s">
        <v>53</v>
      </c>
      <c r="B8" s="23">
        <f>+B9</f>
        <v>23113780</v>
      </c>
      <c r="C8" s="23">
        <f t="shared" si="0"/>
        <v>25134705</v>
      </c>
      <c r="D8" s="23">
        <f t="shared" si="0"/>
        <v>27356223</v>
      </c>
    </row>
    <row r="9" spans="1:4" ht="27" customHeight="1" thickBot="1" x14ac:dyDescent="0.3">
      <c r="A9" s="40" t="s">
        <v>54</v>
      </c>
      <c r="B9" s="25">
        <v>23113780</v>
      </c>
      <c r="C9" s="25">
        <v>25134705</v>
      </c>
      <c r="D9" s="25">
        <v>27356223</v>
      </c>
    </row>
    <row r="10" spans="1:4" x14ac:dyDescent="0.25">
      <c r="B10" s="43"/>
      <c r="C10" s="43"/>
    </row>
    <row r="12" spans="1:4" x14ac:dyDescent="0.25">
      <c r="C12" t="s">
        <v>71</v>
      </c>
    </row>
    <row r="13" spans="1:4" x14ac:dyDescent="0.25">
      <c r="C13" t="s">
        <v>72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I Opći dio</vt:lpstr>
      <vt:lpstr>A1 - Prihodi </vt:lpstr>
      <vt:lpstr>A2 - Rashodi</vt:lpstr>
      <vt:lpstr>A3 - Rashodi - izvori </vt:lpstr>
      <vt:lpstr>A4- Rashodi - funkcijska</vt:lpstr>
      <vt:lpstr>'A2 - Rashodi'!Ispis_naslova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Marijana</cp:lastModifiedBy>
  <cp:lastPrinted>2025-01-23T07:18:38Z</cp:lastPrinted>
  <dcterms:created xsi:type="dcterms:W3CDTF">2022-12-08T09:05:17Z</dcterms:created>
  <dcterms:modified xsi:type="dcterms:W3CDTF">2025-01-23T07:23:47Z</dcterms:modified>
</cp:coreProperties>
</file>